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ae\Dropbox\00 - Artigos - Site\0 - 2019-1\TMA - Funções\"/>
    </mc:Choice>
  </mc:AlternateContent>
  <xr:revisionPtr revIDLastSave="0" documentId="13_ncr:1_{9B9C3A9C-7FA3-478C-9E6F-36854BD5A236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Gráfic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" i="1" l="1"/>
  <c r="C27" i="1"/>
  <c r="L26" i="1"/>
  <c r="V25" i="1"/>
  <c r="Q25" i="1" s="1"/>
  <c r="L25" i="1"/>
  <c r="L24" i="1"/>
  <c r="E24" i="1"/>
  <c r="G24" i="1" s="1"/>
  <c r="V23" i="1"/>
  <c r="Q24" i="1" s="1"/>
  <c r="L23" i="1"/>
  <c r="E21" i="1"/>
  <c r="G21" i="1" s="1"/>
  <c r="E20" i="1"/>
  <c r="G20" i="1" s="1"/>
  <c r="E19" i="1"/>
  <c r="G19" i="1" s="1"/>
  <c r="E13" i="1"/>
  <c r="G12" i="1"/>
  <c r="E5" i="1"/>
  <c r="E15" i="1" s="1"/>
  <c r="Q23" i="1" l="1"/>
  <c r="E23" i="1"/>
  <c r="G23" i="1" s="1"/>
  <c r="G15" i="1"/>
  <c r="A14" i="1"/>
  <c r="E14" i="1"/>
  <c r="G13" i="1"/>
  <c r="Q26" i="1"/>
  <c r="A15" i="1"/>
  <c r="A7" i="1"/>
  <c r="E22" i="1" l="1"/>
  <c r="G22" i="1" s="1"/>
  <c r="G14" i="1"/>
</calcChain>
</file>

<file path=xl/sharedStrings.xml><?xml version="1.0" encoding="utf-8"?>
<sst xmlns="http://schemas.openxmlformats.org/spreadsheetml/2006/main" count="33" uniqueCount="24">
  <si>
    <t>Função de 2º Grau</t>
  </si>
  <si>
    <t>Gráfico</t>
  </si>
  <si>
    <t>f(x) =</t>
  </si>
  <si>
    <t>x² +</t>
  </si>
  <si>
    <t>x +</t>
  </si>
  <si>
    <r>
      <t xml:space="preserve">Delta </t>
    </r>
    <r>
      <rPr>
        <b/>
        <sz val="11"/>
        <color indexed="8"/>
        <rFont val="Symbol"/>
        <family val="1"/>
        <charset val="2"/>
      </rPr>
      <t>D</t>
    </r>
    <r>
      <rPr>
        <b/>
        <sz val="11"/>
        <color indexed="8"/>
        <rFont val="Calibri"/>
        <family val="2"/>
      </rPr>
      <t xml:space="preserve"> </t>
    </r>
    <r>
      <rPr>
        <b/>
        <sz val="11"/>
        <color indexed="8"/>
        <rFont val="Symbol"/>
        <family val="1"/>
        <charset val="2"/>
      </rPr>
      <t>®</t>
    </r>
    <r>
      <rPr>
        <b/>
        <sz val="11"/>
        <color indexed="8"/>
        <rFont val="Calibri"/>
        <family val="2"/>
      </rPr>
      <t xml:space="preserve"> </t>
    </r>
  </si>
  <si>
    <t>Pontos principais</t>
  </si>
  <si>
    <t>x</t>
  </si>
  <si>
    <t>y</t>
  </si>
  <si>
    <t>Corta eixo y --&gt;</t>
  </si>
  <si>
    <t>Vertice --&gt;</t>
  </si>
  <si>
    <t>Valores para contruir o gráfico</t>
  </si>
  <si>
    <t xml:space="preserve">Vért. + </t>
  </si>
  <si>
    <t>Vért. -</t>
  </si>
  <si>
    <t>Valores a partir de x</t>
  </si>
  <si>
    <t>Valores a partir de y</t>
  </si>
  <si>
    <t>Raiz 1</t>
  </si>
  <si>
    <t>Delta</t>
  </si>
  <si>
    <t>Raiz 2</t>
  </si>
  <si>
    <t>x1</t>
  </si>
  <si>
    <t>x2</t>
  </si>
  <si>
    <t>Taxa de variação</t>
  </si>
  <si>
    <t>f'(x) =</t>
  </si>
  <si>
    <t>profiore.com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</si>
</sst>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Symbol"/>
      <family val="1"/>
      <charset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 shrinkToFit="1"/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0" xfId="0" applyFill="1" applyAlignment="1">
      <alignment horizontal="center"/>
    </xf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7" xfId="0" applyBorder="1" applyAlignment="1">
      <alignment horizontal="right" vertical="center" shrinkToFit="1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4" borderId="0" xfId="0" applyNumberFormat="1" applyFill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1" fontId="0" fillId="4" borderId="4" xfId="0" applyNumberFormat="1" applyFill="1" applyBorder="1" applyAlignment="1">
      <alignment horizontal="center" vertical="center"/>
    </xf>
    <xf numFmtId="1" fontId="0" fillId="4" borderId="5" xfId="0" applyNumberFormat="1" applyFill="1" applyBorder="1" applyAlignment="1">
      <alignment horizontal="center" vertical="center"/>
    </xf>
    <xf numFmtId="1" fontId="0" fillId="4" borderId="6" xfId="0" applyNumberFormat="1" applyFill="1" applyBorder="1" applyAlignment="1">
      <alignment horizontal="center" vertical="center"/>
    </xf>
    <xf numFmtId="1" fontId="0" fillId="4" borderId="8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4" borderId="1" xfId="0" applyNumberForma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4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1"/>
          <c:spPr>
            <a:ln w="28575">
              <a:noFill/>
            </a:ln>
          </c:spPr>
          <c:trendline>
            <c:trendlineType val="poly"/>
            <c:order val="2"/>
            <c:dispRSqr val="0"/>
            <c:dispEq val="1"/>
            <c:trendlineLbl>
              <c:layout>
                <c:manualLayout>
                  <c:x val="6.4665573053368328E-2"/>
                  <c:y val="-0.76741761446485857"/>
                </c:manualLayout>
              </c:layout>
              <c:numFmt formatCode="General" sourceLinked="0"/>
            </c:trendlineLbl>
          </c:trendline>
          <c:xVal>
            <c:numRef>
              <c:f>Gráfico!$E$18:$E$24</c:f>
              <c:numCache>
                <c:formatCode>General</c:formatCode>
                <c:ptCount val="7"/>
                <c:pt idx="1">
                  <c:v>3.5</c:v>
                </c:pt>
                <c:pt idx="2">
                  <c:v>1.5</c:v>
                </c:pt>
                <c:pt idx="3">
                  <c:v>-0.5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</c:numCache>
            </c:numRef>
          </c:xVal>
          <c:yVal>
            <c:numRef>
              <c:f>Gráfico!$G$18:$G$24</c:f>
              <c:numCache>
                <c:formatCode>General</c:formatCode>
                <c:ptCount val="7"/>
                <c:pt idx="1">
                  <c:v>3.75</c:v>
                </c:pt>
                <c:pt idx="2">
                  <c:v>-0.25</c:v>
                </c:pt>
                <c:pt idx="3">
                  <c:v>3.75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8-4E98-B108-013492F3E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374976"/>
        <c:axId val="181376512"/>
      </c:scatterChart>
      <c:scatterChart>
        <c:scatterStyle val="smoothMarker"/>
        <c:varyColors val="0"/>
        <c:ser>
          <c:idx val="0"/>
          <c:order val="0"/>
          <c:xVal>
            <c:numRef>
              <c:f>Gráfico!$E$19:$E$21</c:f>
              <c:numCache>
                <c:formatCode>General</c:formatCode>
                <c:ptCount val="3"/>
                <c:pt idx="0">
                  <c:v>3.5</c:v>
                </c:pt>
                <c:pt idx="1">
                  <c:v>1.5</c:v>
                </c:pt>
                <c:pt idx="2">
                  <c:v>-0.5</c:v>
                </c:pt>
              </c:numCache>
            </c:numRef>
          </c:xVal>
          <c:yVal>
            <c:numRef>
              <c:f>Gráfico!$F$19:$F$21</c:f>
              <c:numCache>
                <c:formatCode>General</c:formatCode>
                <c:ptCount val="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228-4E98-B108-013492F3EFAB}"/>
            </c:ext>
          </c:extLst>
        </c:ser>
        <c:ser>
          <c:idx val="2"/>
          <c:order val="2"/>
          <c:xVal>
            <c:numRef>
              <c:f>Gráfico!$E$19:$E$21</c:f>
              <c:numCache>
                <c:formatCode>General</c:formatCode>
                <c:ptCount val="3"/>
                <c:pt idx="0">
                  <c:v>3.5</c:v>
                </c:pt>
                <c:pt idx="1">
                  <c:v>1.5</c:v>
                </c:pt>
                <c:pt idx="2">
                  <c:v>-0.5</c:v>
                </c:pt>
              </c:numCache>
            </c:numRef>
          </c:xVal>
          <c:yVal>
            <c:numRef>
              <c:f>Gráfico!$H$19:$H$21</c:f>
              <c:numCache>
                <c:formatCode>General</c:formatCode>
                <c:ptCount val="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228-4E98-B108-013492F3E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374976"/>
        <c:axId val="181376512"/>
      </c:scatterChart>
      <c:valAx>
        <c:axId val="18137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376512"/>
        <c:crosses val="autoZero"/>
        <c:crossBetween val="midCat"/>
      </c:valAx>
      <c:valAx>
        <c:axId val="181376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813749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2</xdr:row>
      <xdr:rowOff>28575</xdr:rowOff>
    </xdr:from>
    <xdr:to>
      <xdr:col>23</xdr:col>
      <xdr:colOff>209550</xdr:colOff>
      <xdr:row>18</xdr:row>
      <xdr:rowOff>104775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28</xdr:row>
          <xdr:rowOff>9525</xdr:rowOff>
        </xdr:from>
        <xdr:to>
          <xdr:col>4</xdr:col>
          <xdr:colOff>219075</xdr:colOff>
          <xdr:row>30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32</xdr:row>
          <xdr:rowOff>28575</xdr:rowOff>
        </xdr:from>
        <xdr:to>
          <xdr:col>3</xdr:col>
          <xdr:colOff>57150</xdr:colOff>
          <xdr:row>33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9"/>
  <sheetViews>
    <sheetView tabSelected="1" workbookViewId="0">
      <selection activeCell="Z31" sqref="Z31"/>
    </sheetView>
  </sheetViews>
  <sheetFormatPr defaultRowHeight="15" x14ac:dyDescent="0.25"/>
  <cols>
    <col min="1" max="6" width="4.28515625" customWidth="1"/>
    <col min="7" max="7" width="8.7109375" customWidth="1"/>
    <col min="8" max="8" width="4.28515625" customWidth="1"/>
    <col min="10" max="28" width="4.28515625" customWidth="1"/>
  </cols>
  <sheetData>
    <row r="1" spans="1:24" x14ac:dyDescent="0.25">
      <c r="A1" s="33" t="s">
        <v>0</v>
      </c>
      <c r="B1" s="33"/>
      <c r="C1" s="33"/>
      <c r="D1" s="33"/>
      <c r="E1" s="33"/>
      <c r="F1" s="33"/>
      <c r="G1" s="33"/>
      <c r="H1" s="33"/>
      <c r="I1" s="22" t="s">
        <v>1</v>
      </c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4" ht="7.5" customHeight="1" x14ac:dyDescent="0.25"/>
    <row r="3" spans="1:24" x14ac:dyDescent="0.25">
      <c r="A3" s="36" t="s">
        <v>2</v>
      </c>
      <c r="B3" s="53"/>
      <c r="C3" s="3">
        <v>1</v>
      </c>
      <c r="D3" s="2" t="s">
        <v>3</v>
      </c>
      <c r="E3" s="3">
        <v>-3</v>
      </c>
      <c r="F3" s="2" t="s">
        <v>4</v>
      </c>
      <c r="G3" s="3">
        <v>2</v>
      </c>
      <c r="H3" s="4"/>
    </row>
    <row r="4" spans="1:24" ht="7.5" customHeight="1" x14ac:dyDescent="0.25">
      <c r="A4" s="5"/>
      <c r="H4" s="6"/>
    </row>
    <row r="5" spans="1:24" x14ac:dyDescent="0.25">
      <c r="A5" s="5"/>
      <c r="B5" s="54" t="s">
        <v>5</v>
      </c>
      <c r="C5" s="54"/>
      <c r="D5" s="54"/>
      <c r="E5" s="33">
        <f>E3^2-4*C3*G3</f>
        <v>1</v>
      </c>
      <c r="F5" s="33"/>
      <c r="H5" s="6"/>
    </row>
    <row r="6" spans="1:24" ht="7.5" customHeight="1" x14ac:dyDescent="0.25">
      <c r="A6" s="5"/>
      <c r="H6" s="6"/>
    </row>
    <row r="7" spans="1:24" ht="15" customHeight="1" x14ac:dyDescent="0.25">
      <c r="A7" s="55" t="str">
        <f>IF(E5&lt;0,(CONCATENATE("As raíses são complexas, [ ",ROUND(-E3/(2*C3),2)," ] + ou - [ ",ROUND((-E5)^(1/2)/(2*C3),2)," ] . i")),IF(E5=0,CONCATENATE("A raiz dupla é [",ROUND((-E3/(2*C3)),2),"]."),CONCATENATE("As raízes são [",ROUND((-E3+SQRT(E5))/(2*C3),2),"] e [",ROUND((-E3-SQRT(E5))/(2*C3),2),"].")))</f>
        <v>As raízes são [2] e [1].</v>
      </c>
      <c r="B7" s="56"/>
      <c r="C7" s="56"/>
      <c r="D7" s="56"/>
      <c r="E7" s="56"/>
      <c r="F7" s="56"/>
      <c r="G7" s="56"/>
      <c r="H7" s="57"/>
    </row>
    <row r="8" spans="1:24" x14ac:dyDescent="0.25">
      <c r="A8" s="58"/>
      <c r="B8" s="59"/>
      <c r="C8" s="59"/>
      <c r="D8" s="59"/>
      <c r="E8" s="59"/>
      <c r="F8" s="59"/>
      <c r="G8" s="59"/>
      <c r="H8" s="60"/>
    </row>
    <row r="9" spans="1:24" ht="7.5" customHeight="1" x14ac:dyDescent="0.25"/>
    <row r="10" spans="1:24" x14ac:dyDescent="0.25">
      <c r="A10" s="47" t="s">
        <v>6</v>
      </c>
      <c r="B10" s="48"/>
      <c r="C10" s="48"/>
      <c r="D10" s="48"/>
      <c r="E10" s="48"/>
      <c r="F10" s="48"/>
      <c r="G10" s="48"/>
      <c r="H10" s="49"/>
    </row>
    <row r="11" spans="1:24" x14ac:dyDescent="0.25">
      <c r="A11" s="5"/>
      <c r="E11" s="50" t="s">
        <v>7</v>
      </c>
      <c r="F11" s="51"/>
      <c r="G11" s="52" t="s">
        <v>8</v>
      </c>
      <c r="H11" s="51"/>
    </row>
    <row r="12" spans="1:24" x14ac:dyDescent="0.25">
      <c r="A12" s="38" t="s">
        <v>9</v>
      </c>
      <c r="B12" s="22"/>
      <c r="C12" s="22"/>
      <c r="D12" s="22"/>
      <c r="E12" s="22">
        <v>0</v>
      </c>
      <c r="F12" s="23"/>
      <c r="G12" s="38">
        <f>G3</f>
        <v>2</v>
      </c>
      <c r="H12" s="23"/>
    </row>
    <row r="13" spans="1:24" x14ac:dyDescent="0.25">
      <c r="A13" s="38" t="s">
        <v>10</v>
      </c>
      <c r="B13" s="22"/>
      <c r="C13" s="22"/>
      <c r="D13" s="22"/>
      <c r="E13" s="22">
        <f>-E3/(2*C3)</f>
        <v>1.5</v>
      </c>
      <c r="F13" s="23"/>
      <c r="G13" s="38">
        <f>-E5/(4*C3)</f>
        <v>-0.25</v>
      </c>
      <c r="H13" s="23"/>
    </row>
    <row r="14" spans="1:24" x14ac:dyDescent="0.25">
      <c r="A14" s="38" t="str">
        <f>IF(E5&lt;0,"Não corta o eixo x.",IF(E5=0,"Oscula o eixo x --&gt;","Corta o eixo x --&gt;"))</f>
        <v>Corta o eixo x --&gt;</v>
      </c>
      <c r="B14" s="22"/>
      <c r="C14" s="22"/>
      <c r="D14" s="22"/>
      <c r="E14" s="23">
        <f>IF(E5&lt;0,"",ROUND((-E3+SQRT(E5))/(2*C3),2))</f>
        <v>2</v>
      </c>
      <c r="F14" s="23"/>
      <c r="G14" s="22">
        <f>IF(E14="","",ROUND((C3*((-E3+SQRT(E5))/(2*C3))^2+E3*(-E3+SQRT(E5))/(2*C3)+G3),2))</f>
        <v>0</v>
      </c>
      <c r="H14" s="23"/>
    </row>
    <row r="15" spans="1:24" x14ac:dyDescent="0.25">
      <c r="A15" s="17" t="str">
        <f>IF(E5&lt;=0,"","Corta o eixo x --&gt;")</f>
        <v>Corta o eixo x --&gt;</v>
      </c>
      <c r="B15" s="18"/>
      <c r="C15" s="18"/>
      <c r="D15" s="18"/>
      <c r="E15" s="35">
        <f>IF(E5&lt;=0,"",ROUND((-E3-SQRT(E5))/(2*C3),2))</f>
        <v>1</v>
      </c>
      <c r="F15" s="35"/>
      <c r="G15" s="18">
        <f>IF(E15="","",ROUND((C3*((-E3-SQRT(E5))/(2*C3))^2+E3*(-E3-SQRT(E5))/(2*C3)+G3),2))</f>
        <v>0</v>
      </c>
      <c r="H15" s="35"/>
    </row>
    <row r="16" spans="1:24" ht="7.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24" x14ac:dyDescent="0.25">
      <c r="A17" s="47" t="s">
        <v>11</v>
      </c>
      <c r="B17" s="48"/>
      <c r="C17" s="48"/>
      <c r="D17" s="48"/>
      <c r="E17" s="48"/>
      <c r="F17" s="48"/>
      <c r="G17" s="48"/>
      <c r="H17" s="49"/>
    </row>
    <row r="18" spans="1:24" x14ac:dyDescent="0.25">
      <c r="A18" s="38"/>
      <c r="B18" s="22"/>
      <c r="C18" s="22"/>
      <c r="D18" s="22"/>
      <c r="E18" s="23"/>
      <c r="F18" s="23"/>
      <c r="G18" s="38"/>
      <c r="H18" s="23"/>
    </row>
    <row r="19" spans="1:24" x14ac:dyDescent="0.25">
      <c r="A19" s="38" t="s">
        <v>12</v>
      </c>
      <c r="B19" s="22"/>
      <c r="C19" s="22"/>
      <c r="D19" s="7">
        <v>2</v>
      </c>
      <c r="E19" s="23">
        <f>-E3/(2*C3)+D19</f>
        <v>3.5</v>
      </c>
      <c r="F19" s="23"/>
      <c r="G19" s="38">
        <f t="shared" ref="G19:G24" si="0">$C$3*E19^2+$E$3*E19+$G$3</f>
        <v>3.75</v>
      </c>
      <c r="H19" s="23"/>
    </row>
    <row r="20" spans="1:24" x14ac:dyDescent="0.25">
      <c r="A20" s="38" t="s">
        <v>10</v>
      </c>
      <c r="B20" s="22"/>
      <c r="C20" s="22"/>
      <c r="D20" s="22"/>
      <c r="E20" s="23">
        <f>-E3/(2*C3)</f>
        <v>1.5</v>
      </c>
      <c r="F20" s="23"/>
      <c r="G20" s="38">
        <f t="shared" si="0"/>
        <v>-0.25</v>
      </c>
      <c r="H20" s="23"/>
    </row>
    <row r="21" spans="1:24" x14ac:dyDescent="0.25">
      <c r="A21" s="38" t="s">
        <v>13</v>
      </c>
      <c r="B21" s="22"/>
      <c r="C21" s="22"/>
      <c r="D21" s="7">
        <v>2</v>
      </c>
      <c r="E21" s="23">
        <f>-E3/(2*C3)-D21</f>
        <v>-0.5</v>
      </c>
      <c r="F21" s="23"/>
      <c r="G21" s="38">
        <f t="shared" si="0"/>
        <v>3.75</v>
      </c>
      <c r="H21" s="23"/>
      <c r="I21" s="5"/>
      <c r="J21" s="46" t="s">
        <v>14</v>
      </c>
      <c r="K21" s="46"/>
      <c r="L21" s="46"/>
      <c r="M21" s="46"/>
      <c r="N21" s="46"/>
      <c r="Q21" s="22" t="s">
        <v>15</v>
      </c>
      <c r="R21" s="22"/>
      <c r="S21" s="22"/>
      <c r="T21" s="22"/>
      <c r="U21" s="22"/>
      <c r="V21" s="22"/>
      <c r="W21" s="22"/>
    </row>
    <row r="22" spans="1:24" x14ac:dyDescent="0.25">
      <c r="A22" s="38" t="s">
        <v>16</v>
      </c>
      <c r="B22" s="22"/>
      <c r="C22" s="22"/>
      <c r="D22" s="22"/>
      <c r="E22" s="22">
        <f>IF(E14="",0,E14)</f>
        <v>2</v>
      </c>
      <c r="F22" s="23"/>
      <c r="G22" s="38">
        <f t="shared" si="0"/>
        <v>0</v>
      </c>
      <c r="H22" s="23"/>
      <c r="J22" s="18" t="s">
        <v>7</v>
      </c>
      <c r="K22" s="18"/>
      <c r="L22" s="38" t="s">
        <v>8</v>
      </c>
      <c r="M22" s="22"/>
      <c r="Q22" s="39" t="s">
        <v>7</v>
      </c>
      <c r="R22" s="40"/>
      <c r="S22" s="39" t="s">
        <v>8</v>
      </c>
      <c r="T22" s="40"/>
      <c r="V22" s="39" t="s">
        <v>17</v>
      </c>
      <c r="W22" s="40"/>
    </row>
    <row r="23" spans="1:24" x14ac:dyDescent="0.25">
      <c r="A23" s="38" t="s">
        <v>18</v>
      </c>
      <c r="B23" s="22"/>
      <c r="C23" s="22"/>
      <c r="D23" s="22"/>
      <c r="E23" s="22">
        <f>IF(E15="",0,E15)</f>
        <v>1</v>
      </c>
      <c r="F23" s="23"/>
      <c r="G23" s="38">
        <f t="shared" si="0"/>
        <v>0</v>
      </c>
      <c r="H23" s="23"/>
      <c r="J23" s="19">
        <v>-1</v>
      </c>
      <c r="K23" s="19"/>
      <c r="L23" s="41">
        <f>$C$3*J23^2+$E$3*J23+$G$3</f>
        <v>6</v>
      </c>
      <c r="M23" s="42"/>
      <c r="P23" s="8" t="s">
        <v>19</v>
      </c>
      <c r="Q23" s="43">
        <f>IF(V23&lt;0,"",(-E3+(V23)^(1/2))/(2*C3))</f>
        <v>7</v>
      </c>
      <c r="R23" s="40"/>
      <c r="S23" s="44">
        <v>30</v>
      </c>
      <c r="T23" s="45"/>
      <c r="U23" s="9"/>
      <c r="V23" s="36">
        <f>E3^2-4*C3*(G3-S23)</f>
        <v>121</v>
      </c>
      <c r="W23" s="37"/>
    </row>
    <row r="24" spans="1:24" x14ac:dyDescent="0.25">
      <c r="A24" s="38" t="s">
        <v>9</v>
      </c>
      <c r="B24" s="22"/>
      <c r="C24" s="22"/>
      <c r="D24" s="22"/>
      <c r="E24" s="23">
        <f>E12</f>
        <v>0</v>
      </c>
      <c r="F24" s="23"/>
      <c r="G24" s="38">
        <f t="shared" si="0"/>
        <v>2</v>
      </c>
      <c r="H24" s="23"/>
      <c r="J24" s="19">
        <v>0</v>
      </c>
      <c r="K24" s="19"/>
      <c r="L24" s="20">
        <f>$C$3*J24^2+$E$3*J24+$G$3</f>
        <v>2</v>
      </c>
      <c r="M24" s="21"/>
      <c r="P24" s="10" t="s">
        <v>20</v>
      </c>
      <c r="Q24" s="18">
        <f>IF(V23&lt;0,"",(-E3-(V23)^(1/2))/(2*C3))</f>
        <v>-4</v>
      </c>
      <c r="R24" s="35"/>
      <c r="S24" s="26"/>
      <c r="T24" s="27"/>
      <c r="U24" s="11"/>
      <c r="V24" s="30"/>
      <c r="W24" s="31"/>
    </row>
    <row r="25" spans="1:24" x14ac:dyDescent="0.25">
      <c r="A25" s="5"/>
      <c r="H25" s="6"/>
      <c r="J25" s="19">
        <v>1</v>
      </c>
      <c r="K25" s="19"/>
      <c r="L25" s="20">
        <f>$C$3*J25^2+$E$3*J25+$G$3</f>
        <v>0</v>
      </c>
      <c r="M25" s="21"/>
      <c r="P25" s="12" t="s">
        <v>19</v>
      </c>
      <c r="Q25" s="22">
        <f>IF(V25&lt;0,"",(-E3+(V25)^(1/2))/(2*C3))</f>
        <v>6</v>
      </c>
      <c r="R25" s="23"/>
      <c r="S25" s="24">
        <v>20</v>
      </c>
      <c r="T25" s="25"/>
      <c r="V25" s="28">
        <f>E3^2-4*C3*(G3-S25)</f>
        <v>81</v>
      </c>
      <c r="W25" s="29"/>
    </row>
    <row r="26" spans="1:24" x14ac:dyDescent="0.25">
      <c r="A26" s="32" t="s">
        <v>21</v>
      </c>
      <c r="B26" s="33"/>
      <c r="C26" s="33"/>
      <c r="D26" s="33"/>
      <c r="E26" s="33"/>
      <c r="F26" s="33"/>
      <c r="G26" s="33"/>
      <c r="H26" s="34"/>
      <c r="J26" s="19">
        <v>2</v>
      </c>
      <c r="K26" s="19"/>
      <c r="L26" s="20">
        <f>$C$3*J26^2+$E$3*J26+$G$3</f>
        <v>0</v>
      </c>
      <c r="M26" s="21"/>
      <c r="P26" s="10" t="s">
        <v>20</v>
      </c>
      <c r="Q26" s="18">
        <f>IF(V25&lt;0,"",(-E3-(V25)^(1/2))/(2*C3))</f>
        <v>-3</v>
      </c>
      <c r="R26" s="35"/>
      <c r="S26" s="26"/>
      <c r="T26" s="27"/>
      <c r="U26" s="11"/>
      <c r="V26" s="30"/>
      <c r="W26" s="31"/>
    </row>
    <row r="27" spans="1:24" x14ac:dyDescent="0.25">
      <c r="A27" s="17" t="s">
        <v>22</v>
      </c>
      <c r="B27" s="18"/>
      <c r="C27" s="13">
        <f>2*C3</f>
        <v>2</v>
      </c>
      <c r="D27" s="14" t="s">
        <v>4</v>
      </c>
      <c r="E27" s="15">
        <f>E3</f>
        <v>-3</v>
      </c>
      <c r="F27" s="11"/>
      <c r="G27" s="11"/>
      <c r="H27" s="16"/>
    </row>
    <row r="29" spans="1:24" x14ac:dyDescent="0.25">
      <c r="T29" s="22" t="s">
        <v>23</v>
      </c>
      <c r="U29" s="22"/>
      <c r="V29" s="22"/>
      <c r="W29" s="22"/>
      <c r="X29" s="22"/>
    </row>
  </sheetData>
  <mergeCells count="69">
    <mergeCell ref="A7:H8"/>
    <mergeCell ref="T29:X29"/>
    <mergeCell ref="A1:H1"/>
    <mergeCell ref="I1:X1"/>
    <mergeCell ref="A3:B3"/>
    <mergeCell ref="B5:D5"/>
    <mergeCell ref="E5:F5"/>
    <mergeCell ref="A10:H10"/>
    <mergeCell ref="E11:F11"/>
    <mergeCell ref="G11:H11"/>
    <mergeCell ref="A12:D12"/>
    <mergeCell ref="E12:F12"/>
    <mergeCell ref="G12:H12"/>
    <mergeCell ref="A13:D13"/>
    <mergeCell ref="E13:F13"/>
    <mergeCell ref="G13:H13"/>
    <mergeCell ref="A14:D14"/>
    <mergeCell ref="E14:F14"/>
    <mergeCell ref="G14:H14"/>
    <mergeCell ref="A15:D15"/>
    <mergeCell ref="E15:F15"/>
    <mergeCell ref="G15:H15"/>
    <mergeCell ref="A17:H17"/>
    <mergeCell ref="A18:D18"/>
    <mergeCell ref="E18:F18"/>
    <mergeCell ref="G18:H18"/>
    <mergeCell ref="A19:C19"/>
    <mergeCell ref="E19:F19"/>
    <mergeCell ref="G19:H19"/>
    <mergeCell ref="A20:D20"/>
    <mergeCell ref="E20:F20"/>
    <mergeCell ref="G20:H20"/>
    <mergeCell ref="A21:C21"/>
    <mergeCell ref="E21:F21"/>
    <mergeCell ref="G21:H21"/>
    <mergeCell ref="J21:N21"/>
    <mergeCell ref="Q21:W21"/>
    <mergeCell ref="Q22:R22"/>
    <mergeCell ref="S22:T22"/>
    <mergeCell ref="V22:W22"/>
    <mergeCell ref="A23:D23"/>
    <mergeCell ref="E23:F23"/>
    <mergeCell ref="G23:H23"/>
    <mergeCell ref="J23:K23"/>
    <mergeCell ref="L23:M23"/>
    <mergeCell ref="Q23:R23"/>
    <mergeCell ref="S23:T24"/>
    <mergeCell ref="A22:D22"/>
    <mergeCell ref="E22:F22"/>
    <mergeCell ref="G22:H22"/>
    <mergeCell ref="J22:K22"/>
    <mergeCell ref="L22:M22"/>
    <mergeCell ref="V23:W24"/>
    <mergeCell ref="A24:D24"/>
    <mergeCell ref="E24:F24"/>
    <mergeCell ref="G24:H24"/>
    <mergeCell ref="J24:K24"/>
    <mergeCell ref="L24:M24"/>
    <mergeCell ref="Q24:R24"/>
    <mergeCell ref="V25:W26"/>
    <mergeCell ref="A26:H26"/>
    <mergeCell ref="J26:K26"/>
    <mergeCell ref="L26:M26"/>
    <mergeCell ref="Q26:R26"/>
    <mergeCell ref="A27:B27"/>
    <mergeCell ref="J25:K25"/>
    <mergeCell ref="L25:M25"/>
    <mergeCell ref="Q25:R25"/>
    <mergeCell ref="S25:T26"/>
  </mergeCells>
  <pageMargins left="0.511811024" right="0.511811024" top="0.78740157499999996" bottom="0.78740157499999996" header="0.31496062000000002" footer="0.31496062000000002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0</xdr:col>
                <xdr:colOff>104775</xdr:colOff>
                <xdr:row>28</xdr:row>
                <xdr:rowOff>9525</xdr:rowOff>
              </from>
              <to>
                <xdr:col>4</xdr:col>
                <xdr:colOff>219075</xdr:colOff>
                <xdr:row>30</xdr:row>
                <xdr:rowOff>57150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0</xdr:col>
                <xdr:colOff>114300</xdr:colOff>
                <xdr:row>32</xdr:row>
                <xdr:rowOff>28575</xdr:rowOff>
              </from>
              <to>
                <xdr:col>3</xdr:col>
                <xdr:colOff>57150</xdr:colOff>
                <xdr:row>33</xdr:row>
                <xdr:rowOff>19050</xdr:rowOff>
              </to>
            </anchor>
          </objectPr>
        </oleObject>
      </mc:Choice>
      <mc:Fallback>
        <oleObject progId="Equation.3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Gráfico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Fiore</dc:creator>
  <cp:lastModifiedBy>Rafael Fiore Gonçalves</cp:lastModifiedBy>
  <cp:lastPrinted>2019-02-27T20:05:26Z</cp:lastPrinted>
  <dcterms:created xsi:type="dcterms:W3CDTF">2017-10-24T05:03:30Z</dcterms:created>
  <dcterms:modified xsi:type="dcterms:W3CDTF">2019-02-27T20:06:03Z</dcterms:modified>
</cp:coreProperties>
</file>